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<sst xmlns="http://schemas.openxmlformats.org/spreadsheetml/2006/main" count="51" uniqueCount="41">
  <si>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                                                                                                                                                     Punctajele furnizorilor de servicii de reabilitare medicală pentru contractare în  perioada  ian - martie 2016</t>
  </si>
  <si>
    <t>FURNIZOR</t>
  </si>
  <si>
    <t xml:space="preserve">                                  Capacitatea tehnică ( 40% )</t>
  </si>
  <si>
    <t>Resursele umane ( 60% )</t>
  </si>
  <si>
    <t>Punctaj aparate</t>
  </si>
  <si>
    <t>Nr.max. proc./ora</t>
  </si>
  <si>
    <t>Punctaj calculat aparate</t>
  </si>
  <si>
    <t>Punctaj săli kineto</t>
  </si>
  <si>
    <t>Punctaj bazine hidroki</t>
  </si>
  <si>
    <t>Total punctaj cap. th.</t>
  </si>
  <si>
    <t>Punctaj  personal (m+As+K)</t>
  </si>
  <si>
    <t>Punctaj program lucru</t>
  </si>
  <si>
    <t>Total punctaj R.U.</t>
  </si>
  <si>
    <t>INRMFB -Pucioasa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</si>
  <si>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</si>
  <si>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</si>
  <si>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</si>
  <si>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</si>
  <si>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</si>
  <si>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</si>
  <si>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aprobată pentru perioada ian-mart 2016  .</t>
  </si>
  <si>
    <t>=</t>
  </si>
  <si>
    <t>lei</t>
  </si>
  <si>
    <t xml:space="preserve">pentru capacitatea tehnică 40%        = </t>
  </si>
  <si>
    <t xml:space="preserve">pentru resursele umane 60%             = </t>
  </si>
  <si>
    <t>Valoarea punctului pentru capacitatea tehnică:= 219200:1762,94=124,34 lei</t>
  </si>
  <si>
    <t>Valoarea punctului pentru R.U.: 328800:727,45=451,99</t>
  </si>
  <si>
    <t xml:space="preserve">                                                                                                                                  SUMELE CONTRACTATE CU FURNIZORII DE REABILITARE MEDICALA PE BAZA PUNCTAJELOR</t>
  </si>
  <si>
    <t>Suma pentru C.Th.</t>
  </si>
  <si>
    <t>Suma pentru R.U.</t>
  </si>
  <si>
    <t>Suma totală suplimentară</t>
  </si>
  <si>
    <t>Total sumă recontractată</t>
  </si>
  <si>
    <t xml:space="preserve">Presedinte director general </t>
  </si>
  <si>
    <t>Director economic</t>
  </si>
  <si>
    <t xml:space="preserve">Director relatii contractuale </t>
  </si>
  <si>
    <t xml:space="preserve"> Sef Serviciu </t>
  </si>
  <si>
    <t xml:space="preserve">ec Niculina Sandu </t>
  </si>
  <si>
    <t xml:space="preserve">ec Adriana Nistor </t>
  </si>
  <si>
    <t xml:space="preserve">dr jr Cornel Craciun </t>
  </si>
  <si>
    <t xml:space="preserve">ec Ionita Georgeta </t>
  </si>
  <si>
    <t xml:space="preserve">                                                RECALCULATE PENTRU PERIOADA IAN -MARTIE 2016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</si>
</sst>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5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vertical="justify"/>
    </xf>
    <xf numFmtId="0" fontId="0" fillId="0" borderId="6" xfId="0" applyBorder="1" applyAlignment="1">
      <alignment horizontal="center" vertical="justify"/>
    </xf>
    <xf numFmtId="4" fontId="0" fillId="0" borderId="6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8" xfId="0" applyFill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.28515625" style="0" customWidth="1"/>
    <col min="2" max="2" width="20.00390625" style="0" customWidth="1"/>
    <col min="6" max="6" width="12.7109375" style="0" customWidth="1"/>
    <col min="8" max="8" width="11.003906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15">
      <c r="A2" s="1"/>
      <c r="B2" s="3" t="s">
        <v>1</v>
      </c>
      <c r="C2" s="4" t="s">
        <v>2</v>
      </c>
      <c r="D2" s="5"/>
      <c r="E2" s="5"/>
      <c r="F2" s="5"/>
      <c r="G2" s="5"/>
      <c r="H2" s="6"/>
      <c r="I2" s="4" t="s">
        <v>3</v>
      </c>
      <c r="J2" s="5"/>
      <c r="K2" s="5"/>
      <c r="L2" s="6"/>
      <c r="M2" s="1"/>
    </row>
    <row r="3" spans="1:13" ht="51">
      <c r="A3" s="1"/>
      <c r="B3" s="7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5</v>
      </c>
      <c r="K3" s="8" t="s">
        <v>11</v>
      </c>
      <c r="L3" s="8" t="s">
        <v>12</v>
      </c>
      <c r="M3" s="1"/>
    </row>
    <row r="4" spans="1:13" ht="15">
      <c r="A4" s="1"/>
      <c r="B4" s="9" t="s">
        <v>13</v>
      </c>
      <c r="C4" s="10">
        <f>275+195</f>
        <v>470</v>
      </c>
      <c r="D4" s="10">
        <f>122</f>
        <v>122</v>
      </c>
      <c r="E4" s="11">
        <v>470</v>
      </c>
      <c r="F4" s="10">
        <v>60</v>
      </c>
      <c r="G4" s="10">
        <v>62</v>
      </c>
      <c r="H4" s="11">
        <f aca="true" t="shared" si="0" ref="H4:H9">E4+F4+G4</f>
        <v>592</v>
      </c>
      <c r="I4" s="12">
        <f>253-10</f>
        <v>243</v>
      </c>
      <c r="J4" s="13">
        <v>210</v>
      </c>
      <c r="K4" s="10">
        <v>2</v>
      </c>
      <c r="L4" s="10">
        <f aca="true" t="shared" si="1" ref="L4:L9">I4+K4</f>
        <v>245</v>
      </c>
      <c r="M4" s="1"/>
    </row>
    <row r="5" spans="1:13" ht="12.75">
      <c r="A5" s="1"/>
      <c r="B5" s="9" t="s">
        <v>14</v>
      </c>
      <c r="C5" s="10">
        <v>203</v>
      </c>
      <c r="D5" s="10">
        <v>71</v>
      </c>
      <c r="E5" s="11">
        <f>J5/D5*C5</f>
        <v>114.36619718309859</v>
      </c>
      <c r="F5" s="10">
        <v>70</v>
      </c>
      <c r="G5" s="10">
        <v>0</v>
      </c>
      <c r="H5" s="11">
        <f t="shared" si="0"/>
        <v>184.3661971830986</v>
      </c>
      <c r="I5" s="10">
        <v>75</v>
      </c>
      <c r="J5" s="10">
        <v>40</v>
      </c>
      <c r="K5" s="10">
        <v>5</v>
      </c>
      <c r="L5" s="10">
        <f t="shared" si="1"/>
        <v>80</v>
      </c>
      <c r="M5" s="1"/>
    </row>
    <row r="6" spans="1:13" ht="12.75">
      <c r="A6" s="1"/>
      <c r="B6" s="9" t="s">
        <v>15</v>
      </c>
      <c r="C6" s="10">
        <v>165</v>
      </c>
      <c r="D6" s="10">
        <v>42</v>
      </c>
      <c r="E6" s="11">
        <v>165</v>
      </c>
      <c r="F6" s="10">
        <v>40</v>
      </c>
      <c r="G6" s="10">
        <v>0</v>
      </c>
      <c r="H6" s="11">
        <f t="shared" si="0"/>
        <v>205</v>
      </c>
      <c r="I6" s="10">
        <v>47.5</v>
      </c>
      <c r="J6" s="13">
        <v>50</v>
      </c>
      <c r="K6" s="10">
        <v>1</v>
      </c>
      <c r="L6" s="10">
        <f t="shared" si="1"/>
        <v>48.5</v>
      </c>
      <c r="M6" s="1"/>
    </row>
    <row r="7" spans="1:13" ht="12.75">
      <c r="A7" s="1"/>
      <c r="B7" s="9" t="s">
        <v>16</v>
      </c>
      <c r="C7" s="10">
        <v>53</v>
      </c>
      <c r="D7" s="10">
        <v>24</v>
      </c>
      <c r="E7" s="11">
        <f>J7/D7*C7</f>
        <v>44.16666666666667</v>
      </c>
      <c r="F7" s="10">
        <v>40</v>
      </c>
      <c r="G7" s="10">
        <v>0</v>
      </c>
      <c r="H7" s="11">
        <f t="shared" si="0"/>
        <v>84.16666666666667</v>
      </c>
      <c r="I7" s="10">
        <v>12.2</v>
      </c>
      <c r="J7" s="13">
        <v>20</v>
      </c>
      <c r="K7" s="13">
        <v>1</v>
      </c>
      <c r="L7" s="10">
        <f t="shared" si="1"/>
        <v>13.2</v>
      </c>
      <c r="M7" s="1"/>
    </row>
    <row r="8" spans="1:13" ht="12.75">
      <c r="A8" s="1"/>
      <c r="B8" s="9" t="s">
        <v>17</v>
      </c>
      <c r="C8" s="10">
        <v>123</v>
      </c>
      <c r="D8" s="10">
        <v>45</v>
      </c>
      <c r="E8" s="11">
        <f>J8/D8*C8</f>
        <v>109.33333333333333</v>
      </c>
      <c r="F8" s="10">
        <v>40</v>
      </c>
      <c r="G8" s="10">
        <v>0</v>
      </c>
      <c r="H8" s="11">
        <f t="shared" si="0"/>
        <v>149.33333333333331</v>
      </c>
      <c r="I8" s="10">
        <f>90+18</f>
        <v>108</v>
      </c>
      <c r="J8" s="13">
        <v>40</v>
      </c>
      <c r="K8" s="10">
        <v>1</v>
      </c>
      <c r="L8" s="10">
        <f t="shared" si="1"/>
        <v>109</v>
      </c>
      <c r="M8" s="1"/>
    </row>
    <row r="9" spans="1:13" ht="15">
      <c r="A9" s="1"/>
      <c r="B9" s="9" t="s">
        <v>18</v>
      </c>
      <c r="C9" s="10">
        <v>435</v>
      </c>
      <c r="D9" s="10">
        <v>156</v>
      </c>
      <c r="E9" s="11">
        <f>J9/D9*C9</f>
        <v>368.0769230769231</v>
      </c>
      <c r="F9" s="10">
        <v>180</v>
      </c>
      <c r="G9" s="10">
        <v>0</v>
      </c>
      <c r="H9" s="11">
        <f t="shared" si="0"/>
        <v>548.0769230769231</v>
      </c>
      <c r="I9" s="12">
        <f>195.5+35-2.5</f>
        <v>228</v>
      </c>
      <c r="J9" s="13">
        <f>118+14</f>
        <v>132</v>
      </c>
      <c r="K9" s="10">
        <v>3.75</v>
      </c>
      <c r="L9" s="10">
        <f t="shared" si="1"/>
        <v>231.75</v>
      </c>
      <c r="M9" s="1"/>
    </row>
    <row r="10" spans="1:13" ht="15">
      <c r="A10" s="1"/>
      <c r="B10" s="14" t="s">
        <v>19</v>
      </c>
      <c r="C10" s="10"/>
      <c r="D10" s="10"/>
      <c r="E10" s="10"/>
      <c r="F10" s="10"/>
      <c r="G10" s="10"/>
      <c r="H10" s="15">
        <f>H4+H5+H6+H7+H8+H9</f>
        <v>1762.9431202600217</v>
      </c>
      <c r="I10" s="12"/>
      <c r="J10" s="12"/>
      <c r="K10" s="12"/>
      <c r="L10" s="12">
        <f>L4+L5+L6+L7+L8+L9</f>
        <v>727.45</v>
      </c>
      <c r="M10" s="1"/>
    </row>
    <row r="11" spans="1:13" ht="12.75">
      <c r="A11" s="1"/>
      <c r="B11" s="1" t="s">
        <v>20</v>
      </c>
      <c r="C11" s="1"/>
      <c r="D11" s="1"/>
      <c r="E11" s="1"/>
      <c r="F11" s="1"/>
      <c r="G11" s="16" t="s">
        <v>21</v>
      </c>
      <c r="H11" s="17">
        <v>548000</v>
      </c>
      <c r="I11" s="18" t="s">
        <v>22</v>
      </c>
      <c r="J11" s="1"/>
      <c r="K11" s="1"/>
      <c r="L11" s="1"/>
      <c r="M11" s="1"/>
    </row>
    <row r="12" spans="1:13" ht="12.75">
      <c r="A12" s="1"/>
      <c r="B12" s="1"/>
      <c r="C12" s="1"/>
      <c r="D12" s="1" t="s">
        <v>23</v>
      </c>
      <c r="E12" s="1"/>
      <c r="F12" s="1"/>
      <c r="G12" s="1"/>
      <c r="H12" s="19">
        <f>0.4*H11</f>
        <v>219200</v>
      </c>
      <c r="I12" s="1" t="s">
        <v>22</v>
      </c>
      <c r="J12" s="1"/>
      <c r="K12" s="1"/>
      <c r="L12" s="1"/>
      <c r="M12" s="1"/>
    </row>
    <row r="13" spans="1:13" ht="12.75">
      <c r="A13" s="1"/>
      <c r="B13" s="1"/>
      <c r="C13" s="1"/>
      <c r="D13" s="1" t="s">
        <v>24</v>
      </c>
      <c r="E13" s="1"/>
      <c r="F13" s="1"/>
      <c r="G13" s="1"/>
      <c r="H13" s="19">
        <f>0.6*H11</f>
        <v>328800</v>
      </c>
      <c r="I13" s="1" t="s">
        <v>22</v>
      </c>
      <c r="J13" s="1"/>
      <c r="K13" s="1"/>
      <c r="L13" s="1"/>
      <c r="M13" s="1"/>
    </row>
    <row r="14" spans="1:13" ht="12.75">
      <c r="A14" s="1"/>
      <c r="B14" s="20" t="s">
        <v>25</v>
      </c>
      <c r="C14" s="20"/>
      <c r="D14" s="20"/>
      <c r="E14" s="20"/>
      <c r="F14" s="20"/>
      <c r="G14" s="20" t="s">
        <v>26</v>
      </c>
      <c r="H14" s="20"/>
      <c r="I14" s="20"/>
      <c r="J14" s="20"/>
      <c r="K14" s="20"/>
      <c r="L14" s="20"/>
      <c r="M14" s="1"/>
    </row>
    <row r="15" spans="1:13" ht="15">
      <c r="A15" s="1"/>
      <c r="B15" s="21" t="s">
        <v>27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</row>
    <row r="16" spans="1:13" ht="15">
      <c r="A16" s="1"/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22"/>
      <c r="L16" s="12"/>
      <c r="M16" s="1"/>
    </row>
    <row r="17" spans="1:13" ht="15">
      <c r="A17" s="1"/>
      <c r="B17" s="9"/>
      <c r="C17" s="34" t="s">
        <v>28</v>
      </c>
      <c r="D17" s="35"/>
      <c r="E17" s="34" t="s">
        <v>29</v>
      </c>
      <c r="F17" s="35"/>
      <c r="G17" s="36" t="s">
        <v>30</v>
      </c>
      <c r="H17" s="37"/>
      <c r="I17" s="23"/>
      <c r="J17" s="34" t="s">
        <v>31</v>
      </c>
      <c r="K17" s="38"/>
      <c r="L17" s="24"/>
      <c r="M17" s="1"/>
    </row>
    <row r="18" spans="1:13" ht="15">
      <c r="A18" s="1"/>
      <c r="B18" s="9" t="s">
        <v>13</v>
      </c>
      <c r="C18" s="31">
        <f>H12/H10*H4</f>
        <v>73607.82007581751</v>
      </c>
      <c r="D18" s="32"/>
      <c r="E18" s="31">
        <f>H13/L10*L4</f>
        <v>110737.5077324902</v>
      </c>
      <c r="F18" s="32"/>
      <c r="G18" s="28">
        <f aca="true" t="shared" si="2" ref="G18:G23">C18+E18</f>
        <v>184345.32780830772</v>
      </c>
      <c r="H18" s="29"/>
      <c r="I18" s="25"/>
      <c r="J18" s="31">
        <f aca="true" t="shared" si="3" ref="J18:J23">G18+I18</f>
        <v>184345.32780830772</v>
      </c>
      <c r="K18" s="33"/>
      <c r="L18" s="26"/>
      <c r="M18" s="1"/>
    </row>
    <row r="19" spans="1:13" ht="15">
      <c r="A19" s="1"/>
      <c r="B19" s="9" t="s">
        <v>14</v>
      </c>
      <c r="C19" s="31">
        <f>H12/H10*H5</f>
        <v>22923.638294453067</v>
      </c>
      <c r="D19" s="32"/>
      <c r="E19" s="31">
        <f>H13/L10*L5</f>
        <v>36159.18619836414</v>
      </c>
      <c r="F19" s="32"/>
      <c r="G19" s="28">
        <f t="shared" si="2"/>
        <v>59082.824492817206</v>
      </c>
      <c r="H19" s="29"/>
      <c r="I19" s="25"/>
      <c r="J19" s="31">
        <f t="shared" si="3"/>
        <v>59082.824492817206</v>
      </c>
      <c r="K19" s="33"/>
      <c r="L19" s="26"/>
      <c r="M19" s="1"/>
    </row>
    <row r="20" spans="1:13" ht="15">
      <c r="A20" s="1"/>
      <c r="B20" s="9" t="s">
        <v>15</v>
      </c>
      <c r="C20" s="31">
        <f>H12/H10*H6</f>
        <v>25489.194451930052</v>
      </c>
      <c r="D20" s="32"/>
      <c r="E20" s="31">
        <f>H13/L10*L6</f>
        <v>21921.506632758264</v>
      </c>
      <c r="F20" s="32"/>
      <c r="G20" s="28">
        <f t="shared" si="2"/>
        <v>47410.70108468832</v>
      </c>
      <c r="H20" s="29"/>
      <c r="I20" s="25"/>
      <c r="J20" s="31">
        <f t="shared" si="3"/>
        <v>47410.70108468832</v>
      </c>
      <c r="K20" s="33"/>
      <c r="L20" s="26"/>
      <c r="M20" s="1"/>
    </row>
    <row r="21" spans="1:13" ht="15">
      <c r="A21" s="1"/>
      <c r="B21" s="9" t="s">
        <v>16</v>
      </c>
      <c r="C21" s="31">
        <f>H12/H10*H7</f>
        <v>10465.07577091437</v>
      </c>
      <c r="D21" s="32"/>
      <c r="E21" s="31">
        <f>H13/L10*L7</f>
        <v>5966.265722730083</v>
      </c>
      <c r="F21" s="32"/>
      <c r="G21" s="28">
        <f t="shared" si="2"/>
        <v>16431.341493644453</v>
      </c>
      <c r="H21" s="29"/>
      <c r="I21" s="25"/>
      <c r="J21" s="31">
        <f t="shared" si="3"/>
        <v>16431.341493644453</v>
      </c>
      <c r="K21" s="33"/>
      <c r="L21" s="26"/>
      <c r="M21" s="1"/>
    </row>
    <row r="22" spans="1:13" ht="15">
      <c r="A22" s="1"/>
      <c r="B22" s="9" t="s">
        <v>17</v>
      </c>
      <c r="C22" s="31">
        <f>H12/H10*H8</f>
        <v>18567.738397503515</v>
      </c>
      <c r="D22" s="32"/>
      <c r="E22" s="31">
        <f>H13/L10*L8</f>
        <v>49266.89119527115</v>
      </c>
      <c r="F22" s="32"/>
      <c r="G22" s="28">
        <f t="shared" si="2"/>
        <v>67834.62959277467</v>
      </c>
      <c r="H22" s="29"/>
      <c r="I22" s="25"/>
      <c r="J22" s="31">
        <f t="shared" si="3"/>
        <v>67834.62959277467</v>
      </c>
      <c r="K22" s="33"/>
      <c r="L22" s="26"/>
      <c r="M22" s="1"/>
    </row>
    <row r="23" spans="1:13" ht="15">
      <c r="A23" s="1"/>
      <c r="B23" s="9" t="s">
        <v>18</v>
      </c>
      <c r="C23" s="31">
        <f>H12/H10*H9</f>
        <v>68146.53300938147</v>
      </c>
      <c r="D23" s="32"/>
      <c r="E23" s="31">
        <f>H13/L10*L9</f>
        <v>104748.64251838613</v>
      </c>
      <c r="F23" s="32"/>
      <c r="G23" s="28">
        <f t="shared" si="2"/>
        <v>172895.1755277676</v>
      </c>
      <c r="H23" s="29"/>
      <c r="I23" s="25"/>
      <c r="J23" s="31">
        <f t="shared" si="3"/>
        <v>172895.1755277676</v>
      </c>
      <c r="K23" s="33"/>
      <c r="L23" s="26"/>
      <c r="M23" s="1"/>
    </row>
    <row r="24" spans="1:13" ht="15">
      <c r="A24" s="1"/>
      <c r="B24" s="14" t="s">
        <v>19</v>
      </c>
      <c r="C24" s="28">
        <f>C18+C19+C20+C21+C22+C23</f>
        <v>219199.99999999997</v>
      </c>
      <c r="D24" s="29"/>
      <c r="E24" s="28">
        <f>E18+E19+E20+E21+E22+E23</f>
        <v>328799.99999999994</v>
      </c>
      <c r="F24" s="29"/>
      <c r="G24" s="28">
        <f>G18+G19+G20+G21+G22+G23</f>
        <v>548000</v>
      </c>
      <c r="H24" s="29"/>
      <c r="I24" s="26"/>
      <c r="J24" s="28">
        <f>J18+J19+J20+J21+J22+J23</f>
        <v>548000</v>
      </c>
      <c r="K24" s="30"/>
      <c r="L24" s="26"/>
      <c r="M24" s="1"/>
    </row>
    <row r="25" spans="1:13" ht="12.75">
      <c r="A25" s="1"/>
      <c r="B25" s="27" t="s">
        <v>32</v>
      </c>
      <c r="C25" s="1"/>
      <c r="D25" s="1" t="s">
        <v>33</v>
      </c>
      <c r="E25" s="1"/>
      <c r="F25" s="1"/>
      <c r="G25" s="1" t="s">
        <v>34</v>
      </c>
      <c r="H25" s="1"/>
      <c r="I25" s="1"/>
      <c r="J25" s="1" t="s">
        <v>35</v>
      </c>
      <c r="K25" s="1"/>
      <c r="L25" s="1"/>
      <c r="M25" s="1"/>
    </row>
    <row r="26" spans="1:13" ht="12.75">
      <c r="A26" s="1"/>
      <c r="B26" s="1" t="s">
        <v>36</v>
      </c>
      <c r="C26" s="1"/>
      <c r="D26" s="1" t="s">
        <v>37</v>
      </c>
      <c r="E26" s="1"/>
      <c r="F26" s="1"/>
      <c r="G26" s="1" t="s">
        <v>38</v>
      </c>
      <c r="H26" s="1"/>
      <c r="I26" s="1"/>
      <c r="J26" s="1" t="s">
        <v>39</v>
      </c>
      <c r="K26" s="1"/>
      <c r="L26" s="1"/>
      <c r="M26" s="1"/>
    </row>
  </sheetData>
  <mergeCells count="32">
    <mergeCell ref="C17:D17"/>
    <mergeCell ref="E17:F17"/>
    <mergeCell ref="G17:H17"/>
    <mergeCell ref="J17:K17"/>
    <mergeCell ref="C18:D18"/>
    <mergeCell ref="E18:F18"/>
    <mergeCell ref="G18:H18"/>
    <mergeCell ref="J18:K18"/>
    <mergeCell ref="C19:D19"/>
    <mergeCell ref="E19:F19"/>
    <mergeCell ref="G19:H19"/>
    <mergeCell ref="J19:K19"/>
    <mergeCell ref="C20:D20"/>
    <mergeCell ref="E20:F20"/>
    <mergeCell ref="G20:H20"/>
    <mergeCell ref="J20:K20"/>
    <mergeCell ref="C21:D21"/>
    <mergeCell ref="E21:F21"/>
    <mergeCell ref="G21:H21"/>
    <mergeCell ref="J21:K21"/>
    <mergeCell ref="C22:D22"/>
    <mergeCell ref="E22:F22"/>
    <mergeCell ref="G22:H22"/>
    <mergeCell ref="J22:K22"/>
    <mergeCell ref="C23:D23"/>
    <mergeCell ref="E23:F23"/>
    <mergeCell ref="G23:H23"/>
    <mergeCell ref="J23:K23"/>
    <mergeCell ref="C24:D24"/>
    <mergeCell ref="E24:F24"/>
    <mergeCell ref="G24:H24"/>
    <mergeCell ref="J24:K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2018-05-18T08:19:09Z</dcterms:modified>
  <cp:category/>
  <cp:version/>
  <cp:contentType/>
  <cp:contentStatus/>
</cp:coreProperties>
</file>